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953" windowHeight="11846" tabRatio="500"/>
  </bookViews>
  <sheets>
    <sheet name="Arkusz1" sheetId="1" r:id="rId1"/>
  </sheets>
  <definedNames>
    <definedName name="_xlnm.Print_Area" localSheetId="0">Arkusz1!$A$3:$E$47</definedName>
  </definedNames>
  <calcPr calcId="125725"/>
</workbook>
</file>

<file path=xl/calcChain.xml><?xml version="1.0" encoding="utf-8"?>
<calcChain xmlns="http://schemas.openxmlformats.org/spreadsheetml/2006/main">
  <c r="C20" i="1"/>
  <c r="C19"/>
  <c r="H18" l="1"/>
  <c r="G18"/>
  <c r="H35" l="1"/>
  <c r="H36"/>
  <c r="H34"/>
  <c r="H27"/>
  <c r="H28"/>
  <c r="H26"/>
  <c r="C29"/>
  <c r="C37" l="1"/>
  <c r="H17"/>
  <c r="G17"/>
  <c r="C5"/>
  <c r="G15" l="1"/>
  <c r="H15" s="1"/>
  <c r="C47" l="1"/>
</calcChain>
</file>

<file path=xl/sharedStrings.xml><?xml version="1.0" encoding="utf-8"?>
<sst xmlns="http://schemas.openxmlformats.org/spreadsheetml/2006/main" count="42" uniqueCount="34">
  <si>
    <t>Lp.</t>
  </si>
  <si>
    <t>Materiały i odczynniki</t>
  </si>
  <si>
    <t>Usługi obce (m.in. koszty publikacji)</t>
  </si>
  <si>
    <t xml:space="preserve">                                                                 …………………………………………………………</t>
  </si>
  <si>
    <t>Załącznik nr 2</t>
  </si>
  <si>
    <t xml:space="preserve">                                                                                                     Pieczątka i podpis kierownika jednostki</t>
  </si>
  <si>
    <t>Szacunkowy koszt</t>
  </si>
  <si>
    <t xml:space="preserve">Kolumna kontrolna </t>
  </si>
  <si>
    <t>Nr wewnętrzny zadania</t>
  </si>
  <si>
    <t>Instrukcja wypełniania kalkulacji:</t>
  </si>
  <si>
    <t>Kontrola poprawności wypełnienia kalkulacji</t>
  </si>
  <si>
    <t>Kwota przyznanej dotacji</t>
  </si>
  <si>
    <t>Limit kosztów na pozycji Wynagrodzenia</t>
  </si>
  <si>
    <t>Limit kosztów na pozycji Delegacje krajowe i zagraniczne</t>
  </si>
  <si>
    <t>ad 5. Aparatura specjalna do badań (koszt zakupu do 10 000 zł)</t>
  </si>
  <si>
    <t>Nazwa aparatury
(koszt zakupu do 10 000 zł)</t>
  </si>
  <si>
    <t>Nazwa aparatury
( koszt zakupu powyżej 10 000 zł, ale nieprzekraczająca kwoty 500 000 zł)</t>
  </si>
  <si>
    <t>ad. 6 Aparatura specjalna do badań ( koszt zakupu powyżej 10 000 zł, ale nieprzekraczająca kwoty 500 000 zł)</t>
  </si>
  <si>
    <t>Data sporządzenia kalkulacji:</t>
  </si>
  <si>
    <t xml:space="preserve">KALKULACJA PROJEKTU
 </t>
  </si>
  <si>
    <t>Pozycje kalkulacji</t>
  </si>
  <si>
    <t xml:space="preserve">Wartość pozycji </t>
  </si>
  <si>
    <t>Łączna kwota</t>
  </si>
  <si>
    <t>STM.</t>
  </si>
  <si>
    <t>Nazwa Katedry/Zakładu</t>
  </si>
  <si>
    <t>Imię i nazwisko Kierownika Projektu</t>
  </si>
  <si>
    <t>Imię i nazwisko Młodego Naukowca</t>
  </si>
  <si>
    <t>Delegacja krajowe i zagraniczne (do 20%)</t>
  </si>
  <si>
    <t>Wynagrodzenie wraz z pochodnymi (do 15% dla osób niebędących pracownikami Uczelni)</t>
  </si>
  <si>
    <t xml:space="preserve">                                                                                                     Pieczątka i podpis kierownika projektu</t>
  </si>
  <si>
    <t xml:space="preserve">                                                                                                     Pieczątka i podpis Młodego Naukowca</t>
  </si>
  <si>
    <t>1. Wypełnić należy wyłącznie pola oznaczone na "szaro", pozostałe pola nie są aktywne.
2. W ujęciu finansowym należy rozpocząć uzupełnianie kalkulacji od wpisania otrzymanej dotacji w komórce "C21", a następie wypełnić pola C15:C18
3.  W kolejnym etapie proszę o uzupełnienie pól C26:C28 oraz C34:C38
Uwaga!!!
 - wartości w komórkach C21 i G14 muszą być jednakowe;
- w przypadku błędów pojawią się komentarze w kolumnie H.                                                                                                                                                                                                                                                                            
 - nie można przekraczać limitów kosztów na pozycji "Wynagrodzenia" (G17) , "Delegacje krajowe i zagraniczne" (G18) , oraz pozycji "Aparatura" (C26:C28 oraz C34:C36)</t>
  </si>
  <si>
    <r>
      <t xml:space="preserve">Aparatura specjalna do badań (koszt zakupu </t>
    </r>
    <r>
      <rPr>
        <b/>
        <sz val="16"/>
        <color theme="1"/>
        <rFont val="Calibri"/>
        <family val="2"/>
        <charset val="238"/>
        <scheme val="minor"/>
      </rPr>
      <t>do 10 000 zł</t>
    </r>
    <r>
      <rPr>
        <sz val="16"/>
        <color theme="1"/>
        <rFont val="Calibri"/>
        <family val="2"/>
        <charset val="238"/>
        <scheme val="minor"/>
      </rPr>
      <t>)</t>
    </r>
  </si>
  <si>
    <r>
      <t xml:space="preserve">Aparatura specjalna do badań (koszt zakupu </t>
    </r>
    <r>
      <rPr>
        <b/>
        <sz val="16"/>
        <color theme="1"/>
        <rFont val="Calibri"/>
        <family val="2"/>
        <charset val="238"/>
        <scheme val="minor"/>
      </rPr>
      <t>powyżej 10 000 zł</t>
    </r>
    <r>
      <rPr>
        <sz val="16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</si>
</sst>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 applyFill="1"/>
    <xf numFmtId="164" fontId="4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/>
    <xf numFmtId="0" fontId="6" fillId="5" borderId="0" xfId="0" applyFont="1" applyFill="1" applyAlignment="1">
      <alignment wrapText="1"/>
    </xf>
    <xf numFmtId="4" fontId="6" fillId="5" borderId="0" xfId="0" applyNumberFormat="1" applyFont="1" applyFill="1"/>
    <xf numFmtId="4" fontId="6" fillId="0" borderId="0" xfId="0" applyNumberFormat="1" applyFont="1" applyFill="1"/>
    <xf numFmtId="0" fontId="6" fillId="5" borderId="0" xfId="0" applyFont="1" applyFill="1"/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>
      <alignment horizontal="left" vertical="center" wrapText="1"/>
    </xf>
    <xf numFmtId="4" fontId="6" fillId="0" borderId="0" xfId="0" applyNumberFormat="1" applyFont="1"/>
    <xf numFmtId="0" fontId="4" fillId="0" borderId="0" xfId="0" applyFont="1" applyFill="1" applyAlignment="1"/>
    <xf numFmtId="0" fontId="6" fillId="0" borderId="0" xfId="0" applyFont="1"/>
    <xf numFmtId="0" fontId="6" fillId="0" borderId="0" xfId="0" applyFont="1" applyFill="1"/>
    <xf numFmtId="14" fontId="4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8" xfId="0" applyFont="1" applyFill="1" applyBorder="1" applyAlignment="1" applyProtection="1">
      <alignment vertical="center" wrapText="1"/>
      <protection locked="0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4" fontId="6" fillId="0" borderId="0" xfId="0" applyNumberFormat="1" applyFont="1" applyAlignment="1"/>
    <xf numFmtId="4" fontId="6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Border="1" applyAlignment="1" applyProtection="1">
      <alignment wrapText="1"/>
      <protection locked="0"/>
    </xf>
    <xf numFmtId="44" fontId="4" fillId="4" borderId="8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164" fontId="6" fillId="3" borderId="0" xfId="0" applyNumberFormat="1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4" fontId="4" fillId="4" borderId="8" xfId="0" applyNumberFormat="1" applyFont="1" applyFill="1" applyBorder="1" applyAlignment="1">
      <alignment horizontal="right" vertical="center"/>
    </xf>
    <xf numFmtId="0" fontId="6" fillId="3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/>
    <xf numFmtId="164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topLeftCell="A2" zoomScale="55" zoomScaleNormal="55" zoomScaleSheetLayoutView="55" zoomScalePageLayoutView="85" workbookViewId="0">
      <selection activeCell="G8" sqref="G8"/>
    </sheetView>
  </sheetViews>
  <sheetFormatPr defaultColWidth="10.88671875" defaultRowHeight="17"/>
  <cols>
    <col min="1" max="1" width="7.21875" style="1" customWidth="1"/>
    <col min="2" max="2" width="44.33203125" style="5" customWidth="1"/>
    <col min="3" max="3" width="49.109375" style="4" customWidth="1"/>
    <col min="4" max="4" width="0.21875" style="6" customWidth="1"/>
    <col min="5" max="5" width="0.33203125" style="6" hidden="1" customWidth="1"/>
    <col min="6" max="6" width="27.21875" style="6" customWidth="1"/>
    <col min="7" max="7" width="32.33203125" style="1" customWidth="1"/>
    <col min="8" max="8" width="26.77734375" style="2" customWidth="1"/>
    <col min="9" max="9" width="21.44140625" style="1" customWidth="1"/>
    <col min="10" max="16384" width="10.88671875" style="1"/>
  </cols>
  <sheetData>
    <row r="1" spans="1:8" ht="21.1">
      <c r="A1" s="9" t="s">
        <v>9</v>
      </c>
      <c r="B1" s="10"/>
      <c r="C1" s="11"/>
      <c r="D1" s="12"/>
      <c r="E1" s="12"/>
      <c r="F1" s="11"/>
      <c r="G1" s="13"/>
      <c r="H1" s="14"/>
    </row>
    <row r="2" spans="1:8" ht="230.3" customHeight="1">
      <c r="A2" s="88" t="s">
        <v>31</v>
      </c>
      <c r="B2" s="88"/>
      <c r="C2" s="88"/>
      <c r="D2" s="88"/>
      <c r="E2" s="88"/>
      <c r="F2" s="88"/>
      <c r="G2" s="88"/>
      <c r="H2" s="14"/>
    </row>
    <row r="3" spans="1:8" ht="21.1">
      <c r="A3" s="15" t="s">
        <v>4</v>
      </c>
      <c r="B3" s="16"/>
      <c r="C3" s="17"/>
      <c r="D3" s="18"/>
      <c r="E3" s="18"/>
      <c r="F3" s="18"/>
      <c r="G3" s="16"/>
      <c r="H3" s="14"/>
    </row>
    <row r="4" spans="1:8" ht="19.7" customHeight="1">
      <c r="A4" s="16"/>
      <c r="B4" s="16"/>
      <c r="C4" s="19"/>
      <c r="D4" s="20"/>
      <c r="E4" s="20"/>
      <c r="F4" s="12"/>
      <c r="G4" s="16"/>
      <c r="H4" s="14"/>
    </row>
    <row r="5" spans="1:8" ht="21.1">
      <c r="A5" s="90" t="s">
        <v>18</v>
      </c>
      <c r="B5" s="90"/>
      <c r="C5" s="21">
        <f ca="1">TODAY()</f>
        <v>43607</v>
      </c>
      <c r="D5" s="20"/>
      <c r="E5" s="20"/>
      <c r="F5" s="12"/>
      <c r="G5" s="19"/>
      <c r="H5" s="14"/>
    </row>
    <row r="6" spans="1:8" ht="21.1">
      <c r="A6" s="16"/>
      <c r="B6" s="16"/>
      <c r="C6" s="22"/>
      <c r="D6" s="23"/>
      <c r="E6" s="23"/>
      <c r="F6" s="23"/>
      <c r="G6" s="19"/>
      <c r="H6" s="14"/>
    </row>
    <row r="7" spans="1:8" ht="60.8" customHeight="1">
      <c r="A7" s="89" t="s">
        <v>24</v>
      </c>
      <c r="B7" s="89"/>
      <c r="C7" s="24"/>
      <c r="D7" s="25"/>
      <c r="E7" s="25"/>
      <c r="F7" s="12"/>
      <c r="G7" s="19"/>
      <c r="H7" s="14"/>
    </row>
    <row r="8" spans="1:8" ht="60.8" customHeight="1">
      <c r="A8" s="89" t="s">
        <v>25</v>
      </c>
      <c r="B8" s="89"/>
      <c r="C8" s="24"/>
      <c r="D8" s="25"/>
      <c r="E8" s="25"/>
      <c r="F8" s="12"/>
      <c r="G8" s="19"/>
      <c r="H8" s="14"/>
    </row>
    <row r="9" spans="1:8" ht="60.8" customHeight="1">
      <c r="A9" s="89" t="s">
        <v>26</v>
      </c>
      <c r="B9" s="89"/>
      <c r="C9" s="24"/>
      <c r="D9" s="25"/>
      <c r="E9" s="25"/>
      <c r="F9" s="25"/>
      <c r="G9" s="26"/>
      <c r="H9" s="14"/>
    </row>
    <row r="10" spans="1:8" ht="40.75" customHeight="1">
      <c r="A10" s="27"/>
      <c r="B10" s="25"/>
      <c r="C10" s="25"/>
      <c r="D10" s="25"/>
      <c r="E10" s="25"/>
      <c r="F10" s="25"/>
      <c r="G10" s="26"/>
      <c r="H10" s="14"/>
    </row>
    <row r="11" spans="1:8" ht="21.1">
      <c r="A11" s="85" t="s">
        <v>19</v>
      </c>
      <c r="B11" s="86"/>
      <c r="C11" s="86"/>
      <c r="D11" s="28"/>
      <c r="E11" s="28"/>
      <c r="F11" s="28"/>
      <c r="G11" s="19"/>
      <c r="H11" s="19"/>
    </row>
    <row r="12" spans="1:8" s="8" customFormat="1" ht="25.85">
      <c r="A12" s="87" t="s">
        <v>8</v>
      </c>
      <c r="B12" s="87"/>
      <c r="C12" s="29" t="s">
        <v>23</v>
      </c>
      <c r="D12" s="12"/>
      <c r="E12" s="30"/>
      <c r="F12" s="31"/>
      <c r="G12" s="19"/>
      <c r="H12" s="14"/>
    </row>
    <row r="13" spans="1:8" ht="21.75" thickBot="1">
      <c r="A13" s="32"/>
      <c r="B13" s="32"/>
      <c r="C13" s="33"/>
      <c r="D13" s="34"/>
      <c r="E13" s="34"/>
      <c r="F13" s="34"/>
      <c r="G13" s="19"/>
      <c r="H13" s="14"/>
    </row>
    <row r="14" spans="1:8" s="3" customFormat="1" ht="42.8" thickBot="1">
      <c r="A14" s="35" t="s">
        <v>0</v>
      </c>
      <c r="B14" s="36" t="s">
        <v>20</v>
      </c>
      <c r="C14" s="37" t="s">
        <v>21</v>
      </c>
      <c r="D14" s="38"/>
      <c r="E14" s="39"/>
      <c r="F14" s="34"/>
      <c r="G14" s="40" t="s">
        <v>7</v>
      </c>
      <c r="H14" s="40" t="s">
        <v>10</v>
      </c>
    </row>
    <row r="15" spans="1:8" ht="104.95" customHeight="1" thickBot="1">
      <c r="A15" s="41">
        <v>1</v>
      </c>
      <c r="B15" s="42" t="s">
        <v>1</v>
      </c>
      <c r="C15" s="43">
        <v>0</v>
      </c>
      <c r="D15" s="44"/>
      <c r="E15" s="45"/>
      <c r="F15" s="34"/>
      <c r="G15" s="46">
        <f>SUM(C15:C20)</f>
        <v>0</v>
      </c>
      <c r="H15" s="47" t="str">
        <f>IF(G15=C21,"Kwoty wpisane w komórkach od C15 do C18 są poprawnie wprowadzone","Kwoty wpisane w komórkach od C15 do C18 należy poprawić zgodnie z instrukcją")</f>
        <v>Kwoty wpisane w komórkach od C15 do C18 są poprawnie wprowadzone</v>
      </c>
    </row>
    <row r="16" spans="1:8" ht="51.8" customHeight="1" thickBot="1">
      <c r="A16" s="41">
        <v>2</v>
      </c>
      <c r="B16" s="42" t="s">
        <v>2</v>
      </c>
      <c r="C16" s="43">
        <v>0</v>
      </c>
      <c r="D16" s="45"/>
      <c r="E16" s="45"/>
      <c r="F16" s="45"/>
      <c r="G16" s="47"/>
      <c r="H16" s="48"/>
    </row>
    <row r="17" spans="1:8" ht="90.7" customHeight="1" thickBot="1">
      <c r="A17" s="41">
        <v>3</v>
      </c>
      <c r="B17" s="42" t="s">
        <v>28</v>
      </c>
      <c r="C17" s="43">
        <v>0</v>
      </c>
      <c r="D17" s="45"/>
      <c r="E17" s="45"/>
      <c r="F17" s="49" t="s">
        <v>12</v>
      </c>
      <c r="G17" s="7">
        <f>C21*0.15</f>
        <v>0</v>
      </c>
      <c r="H17" s="47" t="str">
        <f>IF(C17&gt;C21*0.15,"Wysokość wynagrodzeń niezgodna z Zarządzeniem Rektora","Wysokość wynagrodzeń zgodna z Zarządzeniem Rektora")</f>
        <v>Wysokość wynagrodzeń zgodna z Zarządzeniem Rektora</v>
      </c>
    </row>
    <row r="18" spans="1:8" ht="90" customHeight="1" thickBot="1">
      <c r="A18" s="41">
        <v>4</v>
      </c>
      <c r="B18" s="42" t="s">
        <v>27</v>
      </c>
      <c r="C18" s="43">
        <v>0</v>
      </c>
      <c r="D18" s="45"/>
      <c r="E18" s="45"/>
      <c r="F18" s="49" t="s">
        <v>13</v>
      </c>
      <c r="G18" s="7">
        <f>C21*0.2</f>
        <v>0</v>
      </c>
      <c r="H18" s="47" t="str">
        <f>IF(C18&gt;C21*0.25,"Wartość Delegacji niezgodna z Zarządzeniem Rektora","Wartość Delegacji zgodna z Zarządzeniem Rektora")</f>
        <v>Wartość Delegacji zgodna z Zarządzeniem Rektora</v>
      </c>
    </row>
    <row r="19" spans="1:8" ht="52.5" customHeight="1" thickBot="1">
      <c r="A19" s="41">
        <v>5</v>
      </c>
      <c r="B19" s="42" t="s">
        <v>32</v>
      </c>
      <c r="C19" s="50">
        <f>C29</f>
        <v>0</v>
      </c>
      <c r="D19" s="51"/>
      <c r="E19" s="51"/>
      <c r="F19" s="12"/>
      <c r="G19" s="22"/>
      <c r="H19" s="19"/>
    </row>
    <row r="20" spans="1:8" ht="45" customHeight="1" thickBot="1">
      <c r="A20" s="41">
        <v>6</v>
      </c>
      <c r="B20" s="42" t="s">
        <v>33</v>
      </c>
      <c r="C20" s="50">
        <f>C37</f>
        <v>0</v>
      </c>
      <c r="D20" s="51"/>
      <c r="E20" s="51"/>
      <c r="F20" s="45"/>
      <c r="G20" s="22"/>
      <c r="H20" s="19"/>
    </row>
    <row r="21" spans="1:8" ht="48.25" customHeight="1" thickBot="1">
      <c r="A21" s="52">
        <v>7</v>
      </c>
      <c r="B21" s="53" t="s">
        <v>11</v>
      </c>
      <c r="C21" s="43">
        <v>0</v>
      </c>
      <c r="D21" s="45"/>
      <c r="E21" s="45"/>
      <c r="F21" s="45"/>
      <c r="G21" s="22"/>
      <c r="H21" s="19"/>
    </row>
    <row r="22" spans="1:8" ht="21.1">
      <c r="A22" s="19"/>
      <c r="B22" s="19"/>
      <c r="C22" s="54"/>
      <c r="D22" s="55"/>
      <c r="E22" s="55"/>
      <c r="F22" s="45"/>
      <c r="G22" s="22"/>
      <c r="H22" s="19"/>
    </row>
    <row r="23" spans="1:8" ht="21.1">
      <c r="A23" s="84" t="s">
        <v>14</v>
      </c>
      <c r="B23" s="84"/>
      <c r="C23" s="84"/>
      <c r="D23" s="84"/>
      <c r="E23" s="56"/>
      <c r="F23" s="12"/>
      <c r="G23" s="19"/>
      <c r="H23" s="19"/>
    </row>
    <row r="24" spans="1:8" ht="21.1">
      <c r="A24" s="57"/>
      <c r="B24" s="57"/>
      <c r="C24" s="57"/>
      <c r="D24" s="58"/>
      <c r="E24" s="58"/>
      <c r="F24" s="12"/>
      <c r="G24" s="19"/>
      <c r="H24" s="14"/>
    </row>
    <row r="25" spans="1:8" ht="43.5" customHeight="1">
      <c r="A25" s="59" t="s">
        <v>0</v>
      </c>
      <c r="B25" s="59" t="s">
        <v>15</v>
      </c>
      <c r="C25" s="60" t="s">
        <v>6</v>
      </c>
      <c r="D25" s="61"/>
      <c r="E25" s="61"/>
      <c r="F25" s="12"/>
      <c r="G25" s="19"/>
      <c r="H25" s="40" t="s">
        <v>10</v>
      </c>
    </row>
    <row r="26" spans="1:8" ht="21.1">
      <c r="A26" s="62">
        <v>1</v>
      </c>
      <c r="B26" s="63"/>
      <c r="C26" s="64">
        <v>0</v>
      </c>
      <c r="D26" s="65"/>
      <c r="E26" s="65"/>
      <c r="F26" s="61"/>
      <c r="G26" s="19"/>
      <c r="H26" s="48" t="str">
        <f>IF(C26&lt;=10000,"wartość zgodna","wartość wymaga poprawy")</f>
        <v>wartość zgodna</v>
      </c>
    </row>
    <row r="27" spans="1:8" ht="21.1">
      <c r="A27" s="62">
        <v>2</v>
      </c>
      <c r="B27" s="63"/>
      <c r="C27" s="64">
        <v>0</v>
      </c>
      <c r="D27" s="65"/>
      <c r="E27" s="65"/>
      <c r="F27" s="65"/>
      <c r="G27" s="19"/>
      <c r="H27" s="48" t="str">
        <f t="shared" ref="H27:H28" si="0">IF(C27&lt;=10000,"wartość zgodna","wartość wymaga poprawy")</f>
        <v>wartość zgodna</v>
      </c>
    </row>
    <row r="28" spans="1:8" ht="21.1">
      <c r="A28" s="62">
        <v>3</v>
      </c>
      <c r="B28" s="63"/>
      <c r="C28" s="64"/>
      <c r="D28" s="65"/>
      <c r="E28" s="65"/>
      <c r="F28" s="65"/>
      <c r="G28" s="19"/>
      <c r="H28" s="48" t="str">
        <f t="shared" si="0"/>
        <v>wartość zgodna</v>
      </c>
    </row>
    <row r="29" spans="1:8" ht="48.75" customHeight="1">
      <c r="A29" s="59"/>
      <c r="B29" s="59" t="s">
        <v>22</v>
      </c>
      <c r="C29" s="66">
        <f>SUM(C26:C28)</f>
        <v>0</v>
      </c>
      <c r="D29" s="67"/>
      <c r="E29" s="67"/>
      <c r="F29" s="65"/>
      <c r="G29" s="19"/>
      <c r="H29" s="14"/>
    </row>
    <row r="30" spans="1:8" ht="22.75" customHeight="1">
      <c r="A30" s="19"/>
      <c r="B30" s="68"/>
      <c r="C30" s="69"/>
      <c r="D30" s="65"/>
      <c r="E30" s="65"/>
      <c r="F30" s="65"/>
      <c r="G30" s="19"/>
      <c r="H30" s="14"/>
    </row>
    <row r="31" spans="1:8" ht="21.1">
      <c r="A31" s="83" t="s">
        <v>17</v>
      </c>
      <c r="B31" s="83"/>
      <c r="C31" s="83"/>
      <c r="D31" s="83"/>
      <c r="E31" s="15"/>
      <c r="F31" s="15"/>
      <c r="G31" s="19"/>
      <c r="H31" s="14"/>
    </row>
    <row r="32" spans="1:8" ht="21.1">
      <c r="A32" s="26"/>
      <c r="B32" s="70"/>
      <c r="C32" s="70"/>
      <c r="D32" s="71"/>
      <c r="E32" s="71"/>
      <c r="F32" s="69"/>
      <c r="G32" s="19"/>
      <c r="H32" s="14"/>
    </row>
    <row r="33" spans="1:8" ht="63.2">
      <c r="A33" s="59" t="s">
        <v>0</v>
      </c>
      <c r="B33" s="59" t="s">
        <v>16</v>
      </c>
      <c r="C33" s="60" t="s">
        <v>6</v>
      </c>
      <c r="D33" s="61"/>
      <c r="E33" s="61"/>
      <c r="F33" s="65"/>
      <c r="G33" s="19"/>
      <c r="H33" s="40" t="s">
        <v>10</v>
      </c>
    </row>
    <row r="34" spans="1:8" ht="21.1">
      <c r="A34" s="62">
        <v>1</v>
      </c>
      <c r="B34" s="63"/>
      <c r="C34" s="64"/>
      <c r="D34" s="65"/>
      <c r="E34" s="65"/>
      <c r="F34" s="65"/>
      <c r="G34" s="19"/>
      <c r="H34" s="48" t="str">
        <f>IF(OR(C34&gt;=10000.01,C34=0),"wartość zgodna","wartość wymaga poprawy")</f>
        <v>wartość zgodna</v>
      </c>
    </row>
    <row r="35" spans="1:8" ht="21.1">
      <c r="A35" s="62">
        <v>2</v>
      </c>
      <c r="B35" s="63"/>
      <c r="C35" s="64"/>
      <c r="D35" s="65"/>
      <c r="E35" s="65"/>
      <c r="F35" s="65"/>
      <c r="G35" s="19"/>
      <c r="H35" s="48" t="str">
        <f t="shared" ref="H35:H36" si="1">IF(OR(C35&gt;=10000.01,C35=0),"wartość zgodna","wartość wymaga poprawy")</f>
        <v>wartość zgodna</v>
      </c>
    </row>
    <row r="36" spans="1:8" ht="21.1">
      <c r="A36" s="62">
        <v>3</v>
      </c>
      <c r="B36" s="63"/>
      <c r="C36" s="64"/>
      <c r="D36" s="65"/>
      <c r="E36" s="65"/>
      <c r="F36" s="65"/>
      <c r="G36" s="19"/>
      <c r="H36" s="48" t="str">
        <f t="shared" si="1"/>
        <v>wartość zgodna</v>
      </c>
    </row>
    <row r="37" spans="1:8" ht="48.75" customHeight="1">
      <c r="A37" s="59"/>
      <c r="B37" s="59" t="s">
        <v>22</v>
      </c>
      <c r="C37" s="72">
        <f>SUM(C34:C36)</f>
        <v>0</v>
      </c>
      <c r="D37" s="67"/>
      <c r="E37" s="67"/>
      <c r="F37" s="65"/>
      <c r="G37" s="19"/>
      <c r="H37" s="14"/>
    </row>
    <row r="38" spans="1:8" ht="48.75" customHeight="1">
      <c r="A38" s="73"/>
      <c r="B38" s="74"/>
      <c r="C38" s="67"/>
      <c r="D38" s="67"/>
      <c r="E38" s="67"/>
      <c r="F38" s="65"/>
      <c r="G38" s="19"/>
      <c r="H38" s="14"/>
    </row>
    <row r="39" spans="1:8" ht="39.75" customHeight="1">
      <c r="A39" s="19"/>
      <c r="B39" s="75" t="s">
        <v>3</v>
      </c>
      <c r="C39" s="76" t="s">
        <v>3</v>
      </c>
      <c r="D39" s="77"/>
      <c r="E39" s="77"/>
      <c r="F39" s="78"/>
      <c r="G39" s="19"/>
      <c r="H39" s="14"/>
    </row>
    <row r="40" spans="1:8" ht="63.2">
      <c r="A40" s="19"/>
      <c r="B40" s="16" t="s">
        <v>5</v>
      </c>
      <c r="C40" s="79" t="s">
        <v>30</v>
      </c>
      <c r="D40" s="12"/>
      <c r="E40" s="80"/>
      <c r="F40" s="77"/>
      <c r="G40" s="26"/>
      <c r="H40" s="14"/>
    </row>
    <row r="41" spans="1:8" ht="21.1">
      <c r="A41" s="19"/>
      <c r="B41" s="75"/>
      <c r="C41" s="17"/>
      <c r="D41" s="12"/>
      <c r="E41" s="12"/>
      <c r="F41" s="80"/>
      <c r="G41" s="81"/>
      <c r="H41" s="14"/>
    </row>
    <row r="42" spans="1:8" ht="21.1">
      <c r="A42" s="19"/>
      <c r="B42" s="75"/>
      <c r="C42" s="17"/>
      <c r="D42" s="12"/>
      <c r="E42" s="12"/>
      <c r="F42" s="12"/>
      <c r="G42" s="19"/>
      <c r="H42" s="14"/>
    </row>
    <row r="43" spans="1:8" ht="21.1">
      <c r="A43" s="19"/>
      <c r="B43" s="75"/>
      <c r="C43" s="17"/>
      <c r="D43" s="12"/>
      <c r="E43" s="12"/>
      <c r="F43" s="12"/>
      <c r="G43" s="19"/>
      <c r="H43" s="14"/>
    </row>
    <row r="44" spans="1:8" ht="42.15">
      <c r="A44" s="19"/>
      <c r="B44" s="75" t="s">
        <v>3</v>
      </c>
      <c r="C44" s="17"/>
      <c r="D44" s="12"/>
      <c r="E44" s="12"/>
      <c r="F44" s="12"/>
      <c r="G44" s="19"/>
      <c r="H44" s="14"/>
    </row>
    <row r="45" spans="1:8" ht="59.3" customHeight="1">
      <c r="A45" s="26"/>
      <c r="B45" s="16" t="s">
        <v>29</v>
      </c>
      <c r="C45" s="17"/>
      <c r="D45" s="12"/>
      <c r="E45" s="12"/>
      <c r="F45" s="12"/>
      <c r="G45" s="19"/>
      <c r="H45" s="14"/>
    </row>
    <row r="46" spans="1:8" ht="21.1">
      <c r="A46" s="19"/>
      <c r="B46" s="75"/>
      <c r="C46" s="17"/>
      <c r="D46" s="12"/>
      <c r="E46" s="12"/>
      <c r="F46" s="12"/>
      <c r="G46" s="19"/>
      <c r="H46" s="14"/>
    </row>
    <row r="47" spans="1:8" ht="21.1">
      <c r="A47" s="19"/>
      <c r="B47" s="75"/>
      <c r="C47" s="82" t="str">
        <f>IF(G15=C21,"Kalkulacja poprawnie wypełniona","Kalkulacja do poprawy")</f>
        <v>Kalkulacja poprawnie wypełniona</v>
      </c>
      <c r="D47" s="12"/>
      <c r="E47" s="12"/>
      <c r="F47" s="12"/>
      <c r="G47" s="19"/>
      <c r="H47" s="14"/>
    </row>
    <row r="48" spans="1:8" ht="21.1">
      <c r="A48" s="19"/>
      <c r="B48" s="75"/>
      <c r="C48" s="17"/>
      <c r="D48" s="12"/>
      <c r="E48" s="12"/>
      <c r="F48" s="12"/>
      <c r="G48" s="19"/>
      <c r="H48" s="14"/>
    </row>
    <row r="49" spans="1:8" ht="21.1">
      <c r="A49" s="19"/>
      <c r="B49" s="75"/>
      <c r="C49" s="17"/>
      <c r="D49" s="12"/>
      <c r="E49" s="12"/>
      <c r="F49" s="12"/>
      <c r="G49" s="19"/>
      <c r="H49" s="14"/>
    </row>
  </sheetData>
  <sheetProtection password="C71F" sheet="1" objects="1" scenarios="1"/>
  <mergeCells count="9">
    <mergeCell ref="A31:D31"/>
    <mergeCell ref="A23:D23"/>
    <mergeCell ref="A11:C11"/>
    <mergeCell ref="A12:B12"/>
    <mergeCell ref="A2:G2"/>
    <mergeCell ref="A7:B7"/>
    <mergeCell ref="A9:B9"/>
    <mergeCell ref="A8:B8"/>
    <mergeCell ref="A5:B5"/>
  </mergeCells>
  <phoneticPr fontId="1" type="noConversion"/>
  <conditionalFormatting sqref="H17">
    <cfRule type="containsText" dxfId="6" priority="19" operator="containsText" text="Wysokość wynagrodzeń niezgodna z Zarządzeniem Rektora">
      <formula>NOT(ISERROR(SEARCH("Wysokość wynagrodzeń niezgodna z Zarządzeniem Rektora",H17)))</formula>
    </cfRule>
  </conditionalFormatting>
  <conditionalFormatting sqref="H18">
    <cfRule type="containsText" dxfId="5" priority="18" operator="containsText" text="Wartość Delegacji niezgodna z Zarządzeniem Rektora">
      <formula>NOT(ISERROR(SEARCH("Wartość Delegacji niezgodna z Zarządzeniem Rektora",H18)))</formula>
    </cfRule>
  </conditionalFormatting>
  <conditionalFormatting sqref="C6:F6">
    <cfRule type="containsText" dxfId="4" priority="15" operator="containsText" text="Kalkulacja wymaga poprawy">
      <formula>NOT(ISERROR(SEARCH("Kalkulacja wymaga poprawy",C6)))</formula>
    </cfRule>
  </conditionalFormatting>
  <conditionalFormatting sqref="K13">
    <cfRule type="containsText" dxfId="3" priority="11" operator="containsText" text="Kwoty wpisane w komórkach od C14 do C16 oraz od C18 do C20 należy poprawić zgodnie z instrukcją">
      <formula>NOT(ISERROR(SEARCH("Kwoty wpisane w komórkach od C14 do C16 oraz od C18 do C20 należy poprawić zgodnie z instrukcją",K13)))</formula>
    </cfRule>
  </conditionalFormatting>
  <conditionalFormatting sqref="H15">
    <cfRule type="containsText" dxfId="2" priority="20" stopIfTrue="1" operator="containsText" text="Kwoty wpisane w komórkach od C15 do C18 należy poprawić zgodnie z instrukcją">
      <formula>NOT(ISERROR(SEARCH("Kwoty wpisane w komórkach od C15 do C18 należy poprawić zgodnie z instrukcją",H15)))</formula>
    </cfRule>
  </conditionalFormatting>
  <conditionalFormatting sqref="H26:H28 H34:H36">
    <cfRule type="containsText" dxfId="1" priority="9" operator="containsText" text="wartość wymaga poprawy">
      <formula>NOT(ISERROR(SEARCH("wartość wymaga poprawy",H26)))</formula>
    </cfRule>
  </conditionalFormatting>
  <conditionalFormatting sqref="C47">
    <cfRule type="containsText" dxfId="0" priority="7" operator="containsText" text="Kalkulacja do poprawy">
      <formula>NOT(ISERROR(SEARCH("Kalkulacja do poprawy",C47)))</formula>
    </cfRule>
  </conditionalFormatting>
  <pageMargins left="0.39370078740157483" right="0.70866141732283472" top="0.35433070866141736" bottom="0.35433070866141736" header="0.31496062992125984" footer="0.31496062992125984"/>
  <pageSetup paperSize="9" scale="5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Dział Nauki</cp:lastModifiedBy>
  <cp:lastPrinted>2019-04-08T12:01:28Z</cp:lastPrinted>
  <dcterms:created xsi:type="dcterms:W3CDTF">2017-05-12T08:28:48Z</dcterms:created>
  <dcterms:modified xsi:type="dcterms:W3CDTF">2019-05-22T07:12:57Z</dcterms:modified>
</cp:coreProperties>
</file>